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45" windowWidth="18975" windowHeight="8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4" i="1"/>
  <c r="H13"/>
  <c r="F14"/>
  <c r="H14"/>
  <c r="I14"/>
  <c r="J14"/>
  <c r="E14"/>
  <c r="J13"/>
  <c r="F8"/>
  <c r="H5"/>
  <c r="E15"/>
  <c r="F15"/>
  <c r="G15"/>
  <c r="H15"/>
  <c r="I15"/>
  <c r="J15"/>
  <c r="E16"/>
  <c r="F16"/>
  <c r="G16"/>
  <c r="H16"/>
  <c r="I16"/>
  <c r="J16"/>
  <c r="D16"/>
  <c r="D15"/>
  <c r="I13"/>
  <c r="F13"/>
  <c r="H12"/>
  <c r="H11"/>
  <c r="H10"/>
  <c r="H9"/>
  <c r="H8"/>
  <c r="H7"/>
  <c r="I7" s="1"/>
  <c r="J7" s="1"/>
  <c r="H6"/>
  <c r="I5"/>
  <c r="J5" s="1"/>
  <c r="H4"/>
  <c r="F6"/>
  <c r="F5"/>
  <c r="F12"/>
  <c r="F11"/>
  <c r="F10"/>
  <c r="F9"/>
  <c r="F7"/>
  <c r="F4"/>
  <c r="I9" l="1"/>
  <c r="J9" s="1"/>
  <c r="I4"/>
  <c r="J4" s="1"/>
  <c r="I6"/>
  <c r="J6" s="1"/>
  <c r="I8"/>
  <c r="J8" s="1"/>
  <c r="I10"/>
  <c r="J10" s="1"/>
  <c r="I12"/>
  <c r="J12" s="1"/>
  <c r="I11"/>
  <c r="J11" s="1"/>
</calcChain>
</file>

<file path=xl/sharedStrings.xml><?xml version="1.0" encoding="utf-8"?>
<sst xmlns="http://schemas.openxmlformats.org/spreadsheetml/2006/main" count="34" uniqueCount="33">
  <si>
    <t>Stock</t>
  </si>
  <si>
    <t>Symbol</t>
  </si>
  <si>
    <t>Blake Barker Stock Club</t>
  </si>
  <si>
    <t>Portfolio Summary</t>
  </si>
  <si>
    <t>Shares</t>
  </si>
  <si>
    <t>Initial
Price
Per Share</t>
  </si>
  <si>
    <t>Date
Acquired</t>
  </si>
  <si>
    <t>Initial
Cost</t>
  </si>
  <si>
    <t>Current
Price
Per Share</t>
  </si>
  <si>
    <t>Current 
Value</t>
  </si>
  <si>
    <t>Gain/Loss</t>
  </si>
  <si>
    <t>Percent
Gain/Loss</t>
  </si>
  <si>
    <t>Apple Computers</t>
  </si>
  <si>
    <t>AAPL</t>
  </si>
  <si>
    <t>AT&amp;T</t>
  </si>
  <si>
    <t>T</t>
  </si>
  <si>
    <t>Citigroup</t>
  </si>
  <si>
    <t>Home Depot</t>
  </si>
  <si>
    <t>IBM</t>
  </si>
  <si>
    <t>Merck</t>
  </si>
  <si>
    <t>Sprint</t>
  </si>
  <si>
    <t>Total</t>
  </si>
  <si>
    <t>Average</t>
  </si>
  <si>
    <t>Highest</t>
  </si>
  <si>
    <t>Lowest</t>
  </si>
  <si>
    <t>C</t>
  </si>
  <si>
    <t>CMCSA</t>
  </si>
  <si>
    <t>Comcast</t>
  </si>
  <si>
    <t>HD</t>
  </si>
  <si>
    <t>MRK</t>
  </si>
  <si>
    <t>S</t>
  </si>
  <si>
    <t>Google</t>
  </si>
  <si>
    <t>GOOG</t>
  </si>
</sst>
</file>

<file path=xl/styles.xml><?xml version="1.0" encoding="utf-8"?>
<styleSheet xmlns="http://schemas.openxmlformats.org/spreadsheetml/2006/main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&quot;$&quot;* #,##0.000_);_(&quot;$&quot;* \(#,##0.000\);_(&quot;$&quot;* &quot;-&quot;??_);_(@_)"/>
    <numFmt numFmtId="166" formatCode="_(* #,##0.000_);_(* \(#,##0.000\);_(* &quot;-&quot;??_);_(@_)"/>
  </numFmts>
  <fonts count="7">
    <font>
      <sz val="10"/>
      <color theme="1"/>
      <name val="Lucida Sans Unicode"/>
      <family val="2"/>
      <scheme val="minor"/>
    </font>
    <font>
      <sz val="10"/>
      <color theme="1"/>
      <name val="Lucida Sans Unicode"/>
      <family val="2"/>
      <scheme val="minor"/>
    </font>
    <font>
      <b/>
      <sz val="18"/>
      <color theme="3"/>
      <name val="Lucida Sans Unicode"/>
      <family val="2"/>
      <scheme val="major"/>
    </font>
    <font>
      <b/>
      <sz val="11"/>
      <color theme="3"/>
      <name val="Lucida Sans Unicode"/>
      <family val="2"/>
      <scheme val="minor"/>
    </font>
    <font>
      <b/>
      <sz val="10"/>
      <color theme="1"/>
      <name val="Lucida Sans Unicode"/>
      <family val="2"/>
      <scheme val="minor"/>
    </font>
    <font>
      <b/>
      <sz val="16"/>
      <color theme="3"/>
      <name val="Lucida Sans Unicode"/>
      <family val="2"/>
      <scheme val="major"/>
    </font>
    <font>
      <b/>
      <sz val="10"/>
      <color theme="3"/>
      <name val="Lucida Sans Unicode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8" applyNumberFormat="0" applyFill="0" applyAlignment="0" applyProtection="0"/>
  </cellStyleXfs>
  <cellXfs count="20">
    <xf numFmtId="0" fontId="0" fillId="0" borderId="0" xfId="0"/>
    <xf numFmtId="0" fontId="4" fillId="0" borderId="0" xfId="0" applyFont="1"/>
    <xf numFmtId="0" fontId="6" fillId="0" borderId="1" xfId="5" applyFont="1"/>
    <xf numFmtId="0" fontId="6" fillId="0" borderId="1" xfId="5" applyFont="1" applyAlignment="1">
      <alignment wrapText="1"/>
    </xf>
    <xf numFmtId="164" fontId="0" fillId="0" borderId="0" xfId="0" applyNumberFormat="1"/>
    <xf numFmtId="43" fontId="0" fillId="0" borderId="0" xfId="1" applyFont="1"/>
    <xf numFmtId="44" fontId="0" fillId="0" borderId="0" xfId="2" applyFont="1"/>
    <xf numFmtId="165" fontId="0" fillId="0" borderId="0" xfId="2" applyNumberFormat="1" applyFont="1"/>
    <xf numFmtId="166" fontId="0" fillId="0" borderId="0" xfId="1" applyNumberFormat="1" applyFont="1"/>
    <xf numFmtId="7" fontId="0" fillId="0" borderId="0" xfId="0" applyNumberFormat="1"/>
    <xf numFmtId="10" fontId="0" fillId="0" borderId="0" xfId="3" applyNumberFormat="1" applyFont="1"/>
    <xf numFmtId="0" fontId="5" fillId="2" borderId="2" xfId="4" applyFont="1" applyFill="1" applyBorder="1" applyAlignment="1">
      <alignment horizontal="center"/>
    </xf>
    <xf numFmtId="0" fontId="5" fillId="2" borderId="3" xfId="4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5" fillId="2" borderId="7" xfId="4" applyFont="1" applyFill="1" applyBorder="1" applyAlignment="1">
      <alignment horizontal="center"/>
    </xf>
    <xf numFmtId="165" fontId="0" fillId="0" borderId="0" xfId="0" applyNumberFormat="1"/>
    <xf numFmtId="44" fontId="4" fillId="0" borderId="8" xfId="6" applyNumberFormat="1"/>
    <xf numFmtId="10" fontId="4" fillId="0" borderId="8" xfId="6" applyNumberFormat="1"/>
  </cellXfs>
  <cellStyles count="7">
    <cellStyle name="Comma" xfId="1" builtinId="3"/>
    <cellStyle name="Currency" xfId="2" builtinId="4"/>
    <cellStyle name="Heading 3" xfId="5" builtinId="18"/>
    <cellStyle name="Normal" xfId="0" builtinId="0"/>
    <cellStyle name="Percent" xfId="3" builtinId="5"/>
    <cellStyle name="Title" xfId="4" builtinId="15"/>
    <cellStyle name="Total" xfId="6" builtinId="25"/>
  </cellStyles>
  <dxfs count="1"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oncours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Concourse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inorFont>
    </a:fontScheme>
    <a:fmtScheme name="Concours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65000" b="98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10000"/>
              </a:schemeClr>
              <a:schemeClr val="phClr">
                <a:tint val="95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view="pageLayout" zoomScaleNormal="100" workbookViewId="0">
      <selection activeCell="A15" sqref="A15"/>
    </sheetView>
  </sheetViews>
  <sheetFormatPr defaultRowHeight="12.75"/>
  <cols>
    <col min="1" max="1" width="14.75" customWidth="1"/>
    <col min="2" max="2" width="7.625" bestFit="1" customWidth="1"/>
    <col min="3" max="3" width="9.125" bestFit="1" customWidth="1"/>
    <col min="5" max="5" width="9.625" customWidth="1"/>
    <col min="6" max="6" width="13.875" customWidth="1"/>
    <col min="7" max="7" width="9.625" customWidth="1"/>
    <col min="8" max="9" width="13.875" customWidth="1"/>
    <col min="10" max="10" width="9.625" customWidth="1"/>
  </cols>
  <sheetData>
    <row r="1" spans="1:10" ht="19.5">
      <c r="A1" s="11" t="s">
        <v>2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20.25" thickBot="1">
      <c r="A2" s="14" t="s">
        <v>3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ht="60" customHeight="1" thickBot="1">
      <c r="A3" s="2" t="s">
        <v>0</v>
      </c>
      <c r="B3" s="2" t="s">
        <v>1</v>
      </c>
      <c r="C3" s="3" t="s">
        <v>6</v>
      </c>
      <c r="D3" s="2" t="s">
        <v>4</v>
      </c>
      <c r="E3" s="3" t="s">
        <v>5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>
      <c r="A4" t="s">
        <v>12</v>
      </c>
      <c r="B4" t="s">
        <v>13</v>
      </c>
      <c r="C4" s="4">
        <v>38322</v>
      </c>
      <c r="D4">
        <v>440</v>
      </c>
      <c r="E4" s="7">
        <v>64.59</v>
      </c>
      <c r="F4" s="6">
        <f>D4*E4</f>
        <v>28419.600000000002</v>
      </c>
      <c r="G4" s="7">
        <v>82.99</v>
      </c>
      <c r="H4" s="6">
        <f>D4*G4</f>
        <v>36515.599999999999</v>
      </c>
      <c r="I4" s="6">
        <f>H4-F4</f>
        <v>8095.9999999999964</v>
      </c>
      <c r="J4" s="10">
        <f>I4/F4</f>
        <v>0.28487381947669904</v>
      </c>
    </row>
    <row r="5" spans="1:10">
      <c r="A5" t="s">
        <v>14</v>
      </c>
      <c r="B5" t="s">
        <v>15</v>
      </c>
      <c r="C5" s="4">
        <v>37971</v>
      </c>
      <c r="D5">
        <v>870</v>
      </c>
      <c r="E5" s="8">
        <v>28.71</v>
      </c>
      <c r="F5" s="5">
        <f>D5*E5</f>
        <v>24977.7</v>
      </c>
      <c r="G5" s="8">
        <v>27.99</v>
      </c>
      <c r="H5" s="5">
        <f>D5*G5</f>
        <v>24351.3</v>
      </c>
      <c r="I5" s="5">
        <f t="shared" ref="I5:I12" si="0">H5-F5</f>
        <v>-626.40000000000146</v>
      </c>
      <c r="J5" s="10">
        <f t="shared" ref="J5:J12" si="1">I5/F5</f>
        <v>-2.5078369905956171E-2</v>
      </c>
    </row>
    <row r="6" spans="1:10">
      <c r="A6" t="s">
        <v>16</v>
      </c>
      <c r="B6" t="s">
        <v>25</v>
      </c>
      <c r="C6" s="4">
        <v>37638</v>
      </c>
      <c r="D6">
        <v>960</v>
      </c>
      <c r="E6" s="8">
        <v>49.46</v>
      </c>
      <c r="F6" s="5">
        <f>D6*E6</f>
        <v>47481.599999999999</v>
      </c>
      <c r="G6" s="8">
        <v>44.674999999999997</v>
      </c>
      <c r="H6" s="5">
        <f t="shared" ref="H6:H12" si="2">D6*G6</f>
        <v>42888</v>
      </c>
      <c r="I6" s="5">
        <f t="shared" si="0"/>
        <v>-4593.5999999999985</v>
      </c>
      <c r="J6" s="10">
        <f t="shared" si="1"/>
        <v>-9.6744844318641304E-2</v>
      </c>
    </row>
    <row r="7" spans="1:10">
      <c r="A7" t="s">
        <v>27</v>
      </c>
      <c r="B7" t="s">
        <v>26</v>
      </c>
      <c r="C7" s="4">
        <v>37298</v>
      </c>
      <c r="D7">
        <v>380</v>
      </c>
      <c r="E7" s="8">
        <v>33.619999999999997</v>
      </c>
      <c r="F7" s="5">
        <f t="shared" ref="F7:F12" si="3">D7*E7</f>
        <v>12775.599999999999</v>
      </c>
      <c r="G7" s="8">
        <v>41.39</v>
      </c>
      <c r="H7" s="5">
        <f t="shared" si="2"/>
        <v>15728.2</v>
      </c>
      <c r="I7" s="5">
        <f t="shared" si="0"/>
        <v>2952.6000000000022</v>
      </c>
      <c r="J7" s="10">
        <f t="shared" si="1"/>
        <v>0.23111243307555046</v>
      </c>
    </row>
    <row r="8" spans="1:10">
      <c r="A8" t="s">
        <v>31</v>
      </c>
      <c r="B8" t="s">
        <v>32</v>
      </c>
      <c r="C8" s="4">
        <v>38037</v>
      </c>
      <c r="D8">
        <v>920</v>
      </c>
      <c r="E8" s="8">
        <v>390.32</v>
      </c>
      <c r="F8" s="5">
        <f>D8*E8</f>
        <v>359094.39999999997</v>
      </c>
      <c r="G8" s="8">
        <v>492.55</v>
      </c>
      <c r="H8" s="5">
        <f t="shared" si="2"/>
        <v>453146</v>
      </c>
      <c r="I8" s="5">
        <f t="shared" si="0"/>
        <v>94051.600000000035</v>
      </c>
      <c r="J8" s="10">
        <f t="shared" si="1"/>
        <v>0.26191330190612844</v>
      </c>
    </row>
    <row r="9" spans="1:10">
      <c r="A9" t="s">
        <v>17</v>
      </c>
      <c r="B9" t="s">
        <v>28</v>
      </c>
      <c r="C9" s="4">
        <v>38670</v>
      </c>
      <c r="D9">
        <v>770</v>
      </c>
      <c r="E9" s="8">
        <v>34.54</v>
      </c>
      <c r="F9" s="5">
        <f t="shared" si="3"/>
        <v>26595.8</v>
      </c>
      <c r="G9" s="8">
        <v>31.72</v>
      </c>
      <c r="H9" s="5">
        <f t="shared" si="2"/>
        <v>24424.399999999998</v>
      </c>
      <c r="I9" s="5">
        <f t="shared" si="0"/>
        <v>-2171.4000000000015</v>
      </c>
      <c r="J9" s="10">
        <f t="shared" si="1"/>
        <v>-8.1644470179502091E-2</v>
      </c>
    </row>
    <row r="10" spans="1:10">
      <c r="A10" t="s">
        <v>18</v>
      </c>
      <c r="B10" t="s">
        <v>18</v>
      </c>
      <c r="C10" s="4">
        <v>38244</v>
      </c>
      <c r="D10">
        <v>990</v>
      </c>
      <c r="E10" s="8">
        <v>74.08</v>
      </c>
      <c r="F10" s="5">
        <f t="shared" si="3"/>
        <v>73339.199999999997</v>
      </c>
      <c r="G10" s="8">
        <v>81.47</v>
      </c>
      <c r="H10" s="5">
        <f t="shared" si="2"/>
        <v>80655.3</v>
      </c>
      <c r="I10" s="5">
        <f t="shared" si="0"/>
        <v>7316.1000000000058</v>
      </c>
      <c r="J10" s="10">
        <f t="shared" si="1"/>
        <v>9.9757019438445005E-2</v>
      </c>
    </row>
    <row r="11" spans="1:10">
      <c r="A11" t="s">
        <v>19</v>
      </c>
      <c r="B11" t="s">
        <v>29</v>
      </c>
      <c r="C11" s="4">
        <v>38366</v>
      </c>
      <c r="D11">
        <v>980</v>
      </c>
      <c r="E11" s="8">
        <v>42.125</v>
      </c>
      <c r="F11" s="5">
        <f t="shared" si="3"/>
        <v>41282.5</v>
      </c>
      <c r="G11" s="8">
        <v>38.340000000000003</v>
      </c>
      <c r="H11" s="5">
        <f t="shared" si="2"/>
        <v>37573.200000000004</v>
      </c>
      <c r="I11" s="5">
        <f t="shared" si="0"/>
        <v>-3709.2999999999956</v>
      </c>
      <c r="J11" s="10">
        <f t="shared" si="1"/>
        <v>-8.9851632047477634E-2</v>
      </c>
    </row>
    <row r="12" spans="1:10">
      <c r="A12" t="s">
        <v>20</v>
      </c>
      <c r="B12" t="s">
        <v>30</v>
      </c>
      <c r="C12" s="4">
        <v>37874</v>
      </c>
      <c r="D12">
        <v>560</v>
      </c>
      <c r="E12" s="8">
        <v>17.79</v>
      </c>
      <c r="F12" s="5">
        <f t="shared" si="3"/>
        <v>9962.4</v>
      </c>
      <c r="G12" s="8">
        <v>21.18</v>
      </c>
      <c r="H12" s="5">
        <f t="shared" si="2"/>
        <v>11860.8</v>
      </c>
      <c r="I12" s="5">
        <f t="shared" si="0"/>
        <v>1898.3999999999996</v>
      </c>
      <c r="J12" s="10">
        <f t="shared" si="1"/>
        <v>0.19055649241146708</v>
      </c>
    </row>
    <row r="13" spans="1:10" s="18" customFormat="1" ht="13.5" thickBot="1">
      <c r="A13" s="18" t="s">
        <v>21</v>
      </c>
      <c r="F13" s="18">
        <f>SUM(F4:F12)</f>
        <v>623928.79999999993</v>
      </c>
      <c r="H13" s="18">
        <f>SUM(H4:H12)</f>
        <v>727142.8</v>
      </c>
      <c r="I13" s="18">
        <f>SUM(I4:I12)</f>
        <v>103214.00000000006</v>
      </c>
      <c r="J13" s="19">
        <f>I13/F13</f>
        <v>0.16542592680446883</v>
      </c>
    </row>
    <row r="14" spans="1:10" ht="13.5" thickTop="1">
      <c r="A14" s="1" t="s">
        <v>22</v>
      </c>
      <c r="D14">
        <v>760</v>
      </c>
      <c r="E14" s="9">
        <f>AVERAGE(E4:E12)</f>
        <v>81.692777777777778</v>
      </c>
      <c r="F14" s="9">
        <f t="shared" ref="F14:J14" si="4">AVERAGE(F4:F12)</f>
        <v>69325.422222222216</v>
      </c>
      <c r="G14" s="17">
        <f>AVERAGE(G4:G12)</f>
        <v>95.811666666666667</v>
      </c>
      <c r="H14" s="9">
        <f t="shared" si="4"/>
        <v>80793.64444444445</v>
      </c>
      <c r="I14" s="9">
        <f t="shared" si="4"/>
        <v>11468.222222222228</v>
      </c>
      <c r="J14" s="10">
        <f t="shared" si="4"/>
        <v>8.6099305539634755E-2</v>
      </c>
    </row>
    <row r="15" spans="1:10">
      <c r="A15" s="1" t="s">
        <v>23</v>
      </c>
      <c r="D15">
        <f>MAX(D4:D12)</f>
        <v>990</v>
      </c>
      <c r="E15" s="9">
        <f t="shared" ref="E15:J15" si="5">MAX(E4:E12)</f>
        <v>390.32</v>
      </c>
      <c r="F15" s="9">
        <f t="shared" si="5"/>
        <v>359094.39999999997</v>
      </c>
      <c r="G15" s="9">
        <f t="shared" si="5"/>
        <v>492.55</v>
      </c>
      <c r="H15" s="9">
        <f t="shared" si="5"/>
        <v>453146</v>
      </c>
      <c r="I15" s="9">
        <f t="shared" si="5"/>
        <v>94051.600000000035</v>
      </c>
      <c r="J15" s="10">
        <f t="shared" si="5"/>
        <v>0.28487381947669904</v>
      </c>
    </row>
    <row r="16" spans="1:10">
      <c r="A16" s="1" t="s">
        <v>24</v>
      </c>
      <c r="D16">
        <f>MIN(D4:D12)</f>
        <v>380</v>
      </c>
      <c r="E16" s="9">
        <f t="shared" ref="E16:J16" si="6">MIN(E4:E12)</f>
        <v>17.79</v>
      </c>
      <c r="F16" s="9">
        <f t="shared" si="6"/>
        <v>9962.4</v>
      </c>
      <c r="G16" s="9">
        <f t="shared" si="6"/>
        <v>21.18</v>
      </c>
      <c r="H16" s="9">
        <f t="shared" si="6"/>
        <v>11860.8</v>
      </c>
      <c r="I16" s="9">
        <f t="shared" si="6"/>
        <v>-4593.5999999999985</v>
      </c>
      <c r="J16" s="10">
        <f t="shared" si="6"/>
        <v>-9.6744844318641304E-2</v>
      </c>
    </row>
  </sheetData>
  <mergeCells count="2">
    <mergeCell ref="A1:J1"/>
    <mergeCell ref="A2:J2"/>
  </mergeCells>
  <conditionalFormatting sqref="J4:J12">
    <cfRule type="cellIs" dxfId="0" priority="1" operator="lessThan">
      <formula>0</formula>
    </cfRule>
  </conditionalFormatting>
  <pageMargins left="0.7" right="0.7" top="0.75" bottom="0.75" header="0.3" footer="0.3"/>
  <pageSetup scale="99" fitToHeight="0" orientation="landscape" r:id="rId1"/>
  <headerFooter>
    <oddHeader>&amp;CTreasurer: Juan Castillo
castillo_juan37@hotmail.com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Clear Creek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Clear Horizons Early College High School</dc:creator>
  <cp:lastModifiedBy>Clear Horizons Early College High School</cp:lastModifiedBy>
  <cp:lastPrinted>2008-11-18T18:41:19Z</cp:lastPrinted>
  <dcterms:created xsi:type="dcterms:W3CDTF">2008-11-11T19:40:09Z</dcterms:created>
  <dcterms:modified xsi:type="dcterms:W3CDTF">2008-11-18T18:41:57Z</dcterms:modified>
</cp:coreProperties>
</file>